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CE7F4B8D-1C97-43EA-8E74-CB037F48D98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7" i="1"/>
  <c r="H19" i="1"/>
  <c r="H21" i="1"/>
  <c r="H22" i="1"/>
  <c r="H23" i="1"/>
  <c r="H25" i="1"/>
  <c r="H26" i="1"/>
  <c r="H27" i="1"/>
  <c r="H28" i="1"/>
  <c r="H30" i="1"/>
  <c r="H31" i="1"/>
  <c r="H32" i="1"/>
  <c r="H37" i="1"/>
  <c r="H40" i="1"/>
  <c r="H42" i="1"/>
  <c r="H47" i="1"/>
  <c r="H49" i="1"/>
  <c r="D38" i="1"/>
  <c r="H38" i="1" s="1"/>
  <c r="D34" i="1"/>
  <c r="H34" i="1" s="1"/>
  <c r="D32" i="1"/>
  <c r="D45" i="1"/>
  <c r="H45" i="1" s="1"/>
  <c r="D35" i="1"/>
  <c r="H35" i="1" s="1"/>
  <c r="D8" i="1"/>
  <c r="D48" i="1"/>
  <c r="D46" i="1"/>
  <c r="D44" i="1"/>
  <c r="D39" i="1"/>
  <c r="D24" i="1"/>
  <c r="H24" i="1" s="1"/>
  <c r="D18" i="1"/>
  <c r="D16" i="1"/>
  <c r="G9" i="1"/>
  <c r="G10" i="1"/>
  <c r="G11" i="1"/>
  <c r="G12" i="1"/>
  <c r="G13" i="1"/>
  <c r="G15" i="1"/>
  <c r="G17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4" i="1"/>
  <c r="G35" i="1"/>
  <c r="G37" i="1"/>
  <c r="G38" i="1"/>
  <c r="G40" i="1"/>
  <c r="G41" i="1"/>
  <c r="G42" i="1"/>
  <c r="G43" i="1"/>
  <c r="G45" i="1"/>
  <c r="G47" i="1"/>
  <c r="G49" i="1"/>
  <c r="G50" i="1"/>
  <c r="F48" i="1"/>
  <c r="H48" i="1" s="1"/>
  <c r="E48" i="1"/>
  <c r="F46" i="1"/>
  <c r="H46" i="1" s="1"/>
  <c r="E46" i="1"/>
  <c r="F44" i="1"/>
  <c r="H44" i="1" s="1"/>
  <c r="E44" i="1"/>
  <c r="F39" i="1"/>
  <c r="H39" i="1" s="1"/>
  <c r="E39" i="1"/>
  <c r="F36" i="1"/>
  <c r="E36" i="1"/>
  <c r="F29" i="1"/>
  <c r="E29" i="1"/>
  <c r="G29" i="1" s="1"/>
  <c r="F24" i="1"/>
  <c r="E24" i="1"/>
  <c r="F18" i="1"/>
  <c r="H18" i="1" s="1"/>
  <c r="E18" i="1"/>
  <c r="F16" i="1"/>
  <c r="E16" i="1"/>
  <c r="F8" i="1"/>
  <c r="H8" i="1" s="1"/>
  <c r="E8" i="1"/>
  <c r="D29" i="1" l="1"/>
  <c r="H29" i="1" s="1"/>
  <c r="D36" i="1"/>
  <c r="H36" i="1" s="1"/>
  <c r="G16" i="1"/>
  <c r="H16" i="1"/>
  <c r="G24" i="1"/>
  <c r="G36" i="1"/>
  <c r="G44" i="1"/>
  <c r="G48" i="1"/>
  <c r="E51" i="1"/>
  <c r="G51" i="1" s="1"/>
  <c r="F51" i="1"/>
  <c r="G18" i="1"/>
  <c r="G39" i="1"/>
  <c r="G46" i="1"/>
  <c r="G8" i="1"/>
  <c r="D51" i="1" l="1"/>
  <c r="H51" i="1" s="1"/>
</calcChain>
</file>

<file path=xl/sharedStrings.xml><?xml version="1.0" encoding="utf-8"?>
<sst xmlns="http://schemas.openxmlformats.org/spreadsheetml/2006/main" count="167" uniqueCount="79">
  <si>
    <t>Наименование показателя</t>
  </si>
  <si>
    <t>Раздел</t>
  </si>
  <si>
    <t>Подраздел</t>
  </si>
  <si>
    <t>(в рублях)</t>
  </si>
  <si>
    <t>по разделам и подразделам классификации расходов бюджетов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</si>
  <si>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</si>
  <si>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</si>
  <si>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</si>
  <si>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</si>
  <si>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</si>
  <si>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</si>
  <si>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</si>
  <si>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</si>
  <si>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</si>
  <si>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</si>
  <si>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</si>
  <si>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</si>
  <si>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</si>
  <si>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</si>
  <si>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</si>
  <si>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 xml:space="preserve">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</si>
  <si>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</si>
  <si>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</si>
  <si>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</si>
  <si>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</si>
  <si>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Сельское хозяйство и рыболовство</t>
  </si>
  <si>
    <t xml:space="preserve"> Водное хозяйство</t>
  </si>
  <si>
    <t>Транспорт</t>
  </si>
  <si>
    <t>08</t>
  </si>
  <si>
    <t xml:space="preserve">  Дорожное хозяйство (дорожные фонды)</t>
  </si>
  <si>
    <t>09</t>
  </si>
  <si>
    <t xml:space="preserve">  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</si>
  <si>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</si>
  <si>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</si>
  <si>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</si>
  <si>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 xml:space="preserve"> Коммунальное хозяйство</t>
  </si>
  <si>
    <t xml:space="preserve">  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</si>
  <si>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</si>
  <si>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</si>
  <si>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</si>
  <si>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</si>
  <si>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</si>
  <si>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</si>
  <si>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</si>
  <si>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</si>
  <si>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</si>
  <si>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</si>
  <si>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</si>
  <si>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</si>
  <si>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</si>
  <si>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Охрана семьи и детства</t>
  </si>
  <si>
    <t>Другие вопросы в области социальной политики</t>
  </si>
  <si>
    <t xml:space="preserve"> ФИЗИЧЕСКАЯ КУЛЬТУРА И СПОРТ</t>
  </si>
  <si>
    <t>СРЕДСТВА МАССОВОЙ ИНФОРМАЦИИ</t>
  </si>
  <si>
    <t>Периодическая печать и издательства</t>
  </si>
  <si>
    <t xml:space="preserve">  МЕЖБЮДЖЕТНЫЕ ТРАНСФЕРТЫ ОБЩЕГО ХАРАКТЕРА БЮДЖЕТАМ БЮДЖЕТНОЙ СИСТЕМЫ РОССИЙСКОЙ ФЕДЕРАЦИИ</t>
  </si>
  <si>
    <t>14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</si>
  <si>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</si>
  <si>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</si>
  <si>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расходов:</t>
  </si>
  <si>
    <t>Кассовое исполнение за 2019 год</t>
  </si>
  <si>
    <t xml:space="preserve">  Молодежная политика</t>
  </si>
  <si>
    <t>Социальное обеспечение населения</t>
  </si>
  <si>
    <t>Массовый спорт</t>
  </si>
  <si>
    <t xml:space="preserve">Процент исполнения к первоначальному бюджету </t>
  </si>
  <si>
    <t>Первоначальный бюджет 2019 года</t>
  </si>
  <si>
    <t>Резервный фонд</t>
  </si>
  <si>
    <t>Уточненный бюджет 2019 года</t>
  </si>
  <si>
    <t xml:space="preserve">Процент исполнения к уточненному бюджету </t>
  </si>
  <si>
    <t>Превышение фактических расходов к первоначальному бюджету за счет безвозмездных поступлений из краевого бюджета</t>
  </si>
  <si>
    <t>Неисполнение первоначального бюджета за счет экономии по оплате труда</t>
  </si>
  <si>
    <t xml:space="preserve">Неисполнение первоначального бюджета за счет перераспределения ассигнований на финансовый резерв, в связи с возникновением ЧС в августе 2019 </t>
  </si>
  <si>
    <t>Превышение фактических расходов к первоначальному бюджету за счет распределения остатка средств бюджета на начало года и безвозмездных поступлений из краевого бюджета</t>
  </si>
  <si>
    <t>Неисполнение первоначального бюджета в виду несостоявшихся закупочных процедур</t>
  </si>
  <si>
    <t xml:space="preserve">Превышение фактических расходов к первоначальному бюджету за счет распределения остатка средств бюджета на начало года </t>
  </si>
  <si>
    <t>Неисполнение первоначального бюджета за счет экономии при проведении закупочных процедур</t>
  </si>
  <si>
    <t xml:space="preserve">Сведения о расходах районного бюджета </t>
  </si>
  <si>
    <t>в сравнении с перврначально утвержденными расходами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</si>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</sst>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" fontId="3" fillId="0" borderId="2">
      <alignment horizontal="right"/>
    </xf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xl96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53"/>
  <sheetViews>
    <sheetView tabSelected="1" topLeftCell="A23" workbookViewId="0">
      <selection activeCell="A7" sqref="A7:I51"/>
    </sheetView>
  </sheetViews>
  <sheetFormatPr defaultRowHeight="15" x14ac:dyDescent="0.25"/>
  <cols>
    <col min="1" max="1" width="40.140625" customWidth="1"/>
    <col min="2" max="2" width="7.42578125" customWidth="1"/>
    <col min="3" max="3" width="8.42578125" customWidth="1"/>
    <col min="4" max="4" width="14.42578125" customWidth="1"/>
    <col min="5" max="5" width="14.85546875" customWidth="1"/>
    <col min="6" max="6" width="16.28515625" customWidth="1"/>
    <col min="7" max="7" width="13.7109375" customWidth="1"/>
    <col min="8" max="8" width="13.7109375" style="20" customWidth="1"/>
    <col min="9" max="9" width="32.42578125" style="20" customWidth="1"/>
  </cols>
  <sheetData>
    <row r="3" spans="1:9" ht="15.75" x14ac:dyDescent="0.25">
      <c r="A3" s="23" t="s">
        <v>76</v>
      </c>
      <c r="B3" s="23"/>
      <c r="C3" s="23"/>
      <c r="D3" s="23"/>
      <c r="E3" s="23"/>
      <c r="F3" s="23"/>
      <c r="G3" s="23"/>
      <c r="H3" s="23"/>
      <c r="I3" s="23"/>
    </row>
    <row r="4" spans="1:9" ht="15.75" x14ac:dyDescent="0.25">
      <c r="A4" s="23" t="s">
        <v>4</v>
      </c>
      <c r="B4" s="23"/>
      <c r="C4" s="23"/>
      <c r="D4" s="23"/>
      <c r="E4" s="23"/>
      <c r="F4" s="23"/>
      <c r="G4" s="23"/>
      <c r="H4" s="23"/>
      <c r="I4" s="23"/>
    </row>
    <row r="5" spans="1:9" ht="15.75" x14ac:dyDescent="0.25">
      <c r="A5" s="23" t="s">
        <v>77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F6" s="1" t="s">
        <v>3</v>
      </c>
      <c r="G6" s="1"/>
      <c r="H6" s="21"/>
    </row>
    <row r="7" spans="1:9" ht="54" customHeight="1" x14ac:dyDescent="0.25">
      <c r="A7" s="2" t="s">
        <v>0</v>
      </c>
      <c r="B7" s="2" t="s">
        <v>1</v>
      </c>
      <c r="C7" s="2" t="s">
        <v>2</v>
      </c>
      <c r="D7" s="2" t="s">
        <v>65</v>
      </c>
      <c r="E7" s="2" t="s">
        <v>67</v>
      </c>
      <c r="F7" s="2" t="s">
        <v>60</v>
      </c>
      <c r="G7" s="2" t="s">
        <v>68</v>
      </c>
      <c r="H7" s="22" t="s">
        <v>64</v>
      </c>
      <c r="I7" s="22" t="s">
        <v>78</v>
      </c>
    </row>
    <row r="8" spans="1:9" ht="29.25" customHeight="1" x14ac:dyDescent="0.25">
      <c r="A8" s="10" t="s">
        <v>5</v>
      </c>
      <c r="B8" s="8" t="s">
        <v>6</v>
      </c>
      <c r="C8" s="8" t="s">
        <v>7</v>
      </c>
      <c r="D8" s="5">
        <f>SUM(D9:D15)</f>
        <v>57862500</v>
      </c>
      <c r="E8" s="5">
        <f>SUM(E9:E15)</f>
        <v>62173870.960000001</v>
      </c>
      <c r="F8" s="5">
        <f>SUM(F9:F15)</f>
        <v>60817410</v>
      </c>
      <c r="G8" s="7">
        <f>F8/E8*100</f>
        <v>97.818278098089323</v>
      </c>
      <c r="H8" s="16">
        <f t="shared" ref="H8:H51" si="0">F8/D8*100</f>
        <v>105.10677900194428</v>
      </c>
      <c r="I8" s="16"/>
    </row>
    <row r="9" spans="1:9" ht="60.75" customHeight="1" x14ac:dyDescent="0.25">
      <c r="A9" s="13" t="s">
        <v>13</v>
      </c>
      <c r="B9" s="9" t="s">
        <v>6</v>
      </c>
      <c r="C9" s="9" t="s">
        <v>8</v>
      </c>
      <c r="D9" s="4">
        <v>1898000</v>
      </c>
      <c r="E9" s="6">
        <v>1964000</v>
      </c>
      <c r="F9" s="6">
        <v>1963055.49</v>
      </c>
      <c r="G9" s="4">
        <f t="shared" ref="G9:G51" si="1">F9/E9*100</f>
        <v>99.951908859470478</v>
      </c>
      <c r="H9" s="19">
        <f t="shared" si="0"/>
        <v>103.42758113804005</v>
      </c>
      <c r="I9" s="17"/>
    </row>
    <row r="10" spans="1:9" ht="53.25" customHeight="1" x14ac:dyDescent="0.25">
      <c r="A10" s="13" t="s">
        <v>14</v>
      </c>
      <c r="B10" s="9" t="s">
        <v>6</v>
      </c>
      <c r="C10" s="9" t="s">
        <v>9</v>
      </c>
      <c r="D10" s="4">
        <v>3066000</v>
      </c>
      <c r="E10" s="6">
        <v>3055116.07</v>
      </c>
      <c r="F10" s="6">
        <v>3030160.42</v>
      </c>
      <c r="G10" s="4">
        <f t="shared" si="1"/>
        <v>99.183152147800399</v>
      </c>
      <c r="H10" s="19">
        <f t="shared" si="0"/>
        <v>98.831063926940629</v>
      </c>
      <c r="I10" s="18"/>
    </row>
    <row r="11" spans="1:9" ht="54" customHeight="1" x14ac:dyDescent="0.25">
      <c r="A11" s="13" t="s">
        <v>15</v>
      </c>
      <c r="B11" s="9" t="s">
        <v>6</v>
      </c>
      <c r="C11" s="9" t="s">
        <v>10</v>
      </c>
      <c r="D11" s="4">
        <v>12623460</v>
      </c>
      <c r="E11" s="6">
        <v>11911760</v>
      </c>
      <c r="F11" s="6">
        <v>11911604.93</v>
      </c>
      <c r="G11" s="4">
        <f t="shared" si="1"/>
        <v>99.998698177263478</v>
      </c>
      <c r="H11" s="19">
        <f t="shared" si="0"/>
        <v>94.360856136114819</v>
      </c>
      <c r="I11" s="17" t="s">
        <v>70</v>
      </c>
    </row>
    <row r="12" spans="1:9" ht="48" x14ac:dyDescent="0.25">
      <c r="A12" s="13" t="s">
        <v>16</v>
      </c>
      <c r="B12" s="9" t="s">
        <v>6</v>
      </c>
      <c r="C12" s="9" t="s">
        <v>11</v>
      </c>
      <c r="D12" s="4">
        <v>16960</v>
      </c>
      <c r="E12" s="6">
        <v>22655</v>
      </c>
      <c r="F12" s="6">
        <v>22655</v>
      </c>
      <c r="G12" s="4">
        <f t="shared" si="1"/>
        <v>100</v>
      </c>
      <c r="H12" s="19">
        <f t="shared" si="0"/>
        <v>133.57900943396226</v>
      </c>
      <c r="I12" s="17" t="s">
        <v>69</v>
      </c>
    </row>
    <row r="13" spans="1:9" ht="42" customHeight="1" x14ac:dyDescent="0.25">
      <c r="A13" s="13" t="s">
        <v>17</v>
      </c>
      <c r="B13" s="9" t="s">
        <v>6</v>
      </c>
      <c r="C13" s="9" t="s">
        <v>12</v>
      </c>
      <c r="D13" s="4">
        <v>4514000</v>
      </c>
      <c r="E13" s="6">
        <v>4400000</v>
      </c>
      <c r="F13" s="6">
        <v>4399999.34</v>
      </c>
      <c r="G13" s="4">
        <f t="shared" si="1"/>
        <v>99.999984999999995</v>
      </c>
      <c r="H13" s="19">
        <f t="shared" si="0"/>
        <v>97.474509082853345</v>
      </c>
      <c r="I13" s="17"/>
    </row>
    <row r="14" spans="1:9" ht="48" x14ac:dyDescent="0.25">
      <c r="A14" s="13" t="s">
        <v>66</v>
      </c>
      <c r="B14" s="9" t="s">
        <v>6</v>
      </c>
      <c r="C14" s="9" t="s">
        <v>19</v>
      </c>
      <c r="D14" s="4">
        <v>100000</v>
      </c>
      <c r="E14" s="6">
        <v>0</v>
      </c>
      <c r="F14" s="6">
        <v>0</v>
      </c>
      <c r="G14" s="4">
        <v>0</v>
      </c>
      <c r="H14" s="19">
        <f t="shared" si="0"/>
        <v>0</v>
      </c>
      <c r="I14" s="17" t="s">
        <v>71</v>
      </c>
    </row>
    <row r="15" spans="1:9" ht="60" x14ac:dyDescent="0.25">
      <c r="A15" s="13" t="s">
        <v>20</v>
      </c>
      <c r="B15" s="9" t="s">
        <v>6</v>
      </c>
      <c r="C15" s="9" t="s">
        <v>21</v>
      </c>
      <c r="D15" s="4">
        <v>35644080</v>
      </c>
      <c r="E15" s="6">
        <v>40820339.890000001</v>
      </c>
      <c r="F15" s="6">
        <v>39489934.82</v>
      </c>
      <c r="G15" s="4">
        <f t="shared" si="1"/>
        <v>96.740828044094954</v>
      </c>
      <c r="H15" s="19">
        <f t="shared" si="0"/>
        <v>110.78960326651719</v>
      </c>
      <c r="I15" s="17" t="s">
        <v>72</v>
      </c>
    </row>
    <row r="16" spans="1:9" ht="26.25" customHeight="1" x14ac:dyDescent="0.25">
      <c r="A16" s="10" t="s">
        <v>22</v>
      </c>
      <c r="B16" s="8" t="s">
        <v>8</v>
      </c>
      <c r="C16" s="8" t="s">
        <v>7</v>
      </c>
      <c r="D16" s="5">
        <f>D17</f>
        <v>468200</v>
      </c>
      <c r="E16" s="5">
        <f>E17</f>
        <v>555324</v>
      </c>
      <c r="F16" s="5">
        <f>F17</f>
        <v>555324</v>
      </c>
      <c r="G16" s="7">
        <f t="shared" si="1"/>
        <v>100</v>
      </c>
      <c r="H16" s="16">
        <f t="shared" si="0"/>
        <v>118.60828705681332</v>
      </c>
      <c r="I16" s="18"/>
    </row>
    <row r="17" spans="1:9" ht="48" customHeight="1" x14ac:dyDescent="0.25">
      <c r="A17" s="13" t="s">
        <v>23</v>
      </c>
      <c r="B17" s="9" t="s">
        <v>8</v>
      </c>
      <c r="C17" s="9" t="s">
        <v>9</v>
      </c>
      <c r="D17" s="4">
        <v>468200</v>
      </c>
      <c r="E17" s="6">
        <v>555324</v>
      </c>
      <c r="F17" s="6">
        <v>555324</v>
      </c>
      <c r="G17" s="4">
        <f t="shared" si="1"/>
        <v>100</v>
      </c>
      <c r="H17" s="19">
        <f t="shared" si="0"/>
        <v>118.60828705681332</v>
      </c>
      <c r="I17" s="17" t="s">
        <v>69</v>
      </c>
    </row>
    <row r="18" spans="1:9" ht="24.75" customHeight="1" x14ac:dyDescent="0.25">
      <c r="A18" s="10" t="s">
        <v>24</v>
      </c>
      <c r="B18" s="8" t="s">
        <v>10</v>
      </c>
      <c r="C18" s="8" t="s">
        <v>7</v>
      </c>
      <c r="D18" s="5">
        <f>SUM(D19:D23)</f>
        <v>3626490</v>
      </c>
      <c r="E18" s="5">
        <f>SUM(E19:E23)</f>
        <v>27713942.439999998</v>
      </c>
      <c r="F18" s="5">
        <f>SUM(F19:F23)</f>
        <v>23672692.68</v>
      </c>
      <c r="G18" s="7">
        <f t="shared" si="1"/>
        <v>85.417990353594746</v>
      </c>
      <c r="H18" s="16">
        <f t="shared" si="0"/>
        <v>652.77148647866113</v>
      </c>
      <c r="I18" s="16"/>
    </row>
    <row r="19" spans="1:9" ht="36" x14ac:dyDescent="0.25">
      <c r="A19" s="13" t="s">
        <v>25</v>
      </c>
      <c r="B19" s="9" t="s">
        <v>10</v>
      </c>
      <c r="C19" s="9" t="s">
        <v>11</v>
      </c>
      <c r="D19" s="4">
        <v>374490</v>
      </c>
      <c r="E19" s="6">
        <v>374489</v>
      </c>
      <c r="F19" s="4">
        <v>0</v>
      </c>
      <c r="G19" s="19">
        <f t="shared" si="1"/>
        <v>0</v>
      </c>
      <c r="H19" s="19">
        <f t="shared" si="0"/>
        <v>0</v>
      </c>
      <c r="I19" s="17" t="s">
        <v>73</v>
      </c>
    </row>
    <row r="20" spans="1:9" ht="48" x14ac:dyDescent="0.25">
      <c r="A20" s="13" t="s">
        <v>26</v>
      </c>
      <c r="B20" s="9" t="s">
        <v>10</v>
      </c>
      <c r="C20" s="9" t="s">
        <v>12</v>
      </c>
      <c r="D20" s="4">
        <v>0</v>
      </c>
      <c r="E20" s="6">
        <v>12773200.939999999</v>
      </c>
      <c r="F20" s="6">
        <v>11527734.939999999</v>
      </c>
      <c r="G20" s="19">
        <f t="shared" si="1"/>
        <v>90.24938223511576</v>
      </c>
      <c r="H20" s="19">
        <v>0</v>
      </c>
      <c r="I20" s="17" t="s">
        <v>69</v>
      </c>
    </row>
    <row r="21" spans="1:9" ht="48" x14ac:dyDescent="0.25">
      <c r="A21" s="13" t="s">
        <v>27</v>
      </c>
      <c r="B21" s="9" t="s">
        <v>10</v>
      </c>
      <c r="C21" s="9" t="s">
        <v>28</v>
      </c>
      <c r="D21" s="4">
        <v>200000</v>
      </c>
      <c r="E21" s="6">
        <v>1444923</v>
      </c>
      <c r="F21" s="6">
        <v>1441666</v>
      </c>
      <c r="G21" s="4">
        <f t="shared" si="1"/>
        <v>99.774590064660885</v>
      </c>
      <c r="H21" s="19">
        <f t="shared" si="0"/>
        <v>720.83299999999997</v>
      </c>
      <c r="I21" s="17" t="s">
        <v>74</v>
      </c>
    </row>
    <row r="22" spans="1:9" ht="60" customHeight="1" x14ac:dyDescent="0.25">
      <c r="A22" s="13" t="s">
        <v>29</v>
      </c>
      <c r="B22" s="9" t="s">
        <v>10</v>
      </c>
      <c r="C22" s="9" t="s">
        <v>30</v>
      </c>
      <c r="D22" s="4">
        <v>3022000</v>
      </c>
      <c r="E22" s="6">
        <v>10612559.5</v>
      </c>
      <c r="F22" s="6">
        <v>8969453.1899999995</v>
      </c>
      <c r="G22" s="4">
        <f t="shared" si="1"/>
        <v>84.517341834455678</v>
      </c>
      <c r="H22" s="19">
        <f t="shared" si="0"/>
        <v>296.80520152217071</v>
      </c>
      <c r="I22" s="17" t="s">
        <v>72</v>
      </c>
    </row>
    <row r="23" spans="1:9" ht="48" x14ac:dyDescent="0.25">
      <c r="A23" s="14" t="s">
        <v>31</v>
      </c>
      <c r="B23" s="9" t="s">
        <v>10</v>
      </c>
      <c r="C23" s="9" t="s">
        <v>32</v>
      </c>
      <c r="D23" s="4">
        <v>30000</v>
      </c>
      <c r="E23" s="6">
        <v>2508770</v>
      </c>
      <c r="F23" s="6">
        <v>1733838.55</v>
      </c>
      <c r="G23" s="4">
        <f t="shared" si="1"/>
        <v>69.111100260286918</v>
      </c>
      <c r="H23" s="19">
        <f t="shared" si="0"/>
        <v>5779.4618333333328</v>
      </c>
      <c r="I23" s="17" t="s">
        <v>74</v>
      </c>
    </row>
    <row r="24" spans="1:9" ht="25.5" customHeight="1" x14ac:dyDescent="0.25">
      <c r="A24" s="11" t="s">
        <v>33</v>
      </c>
      <c r="B24" s="8" t="s">
        <v>11</v>
      </c>
      <c r="C24" s="8" t="s">
        <v>7</v>
      </c>
      <c r="D24" s="5">
        <f>SUM(D25:D28)</f>
        <v>11781470</v>
      </c>
      <c r="E24" s="5">
        <f>SUM(E25:E28)</f>
        <v>18657498.050000001</v>
      </c>
      <c r="F24" s="5">
        <f>SUM(F25:F28)</f>
        <v>14887015.189999999</v>
      </c>
      <c r="G24" s="7">
        <f t="shared" si="1"/>
        <v>79.791058533703023</v>
      </c>
      <c r="H24" s="16">
        <f t="shared" si="0"/>
        <v>126.35957304139467</v>
      </c>
      <c r="I24" s="16"/>
    </row>
    <row r="25" spans="1:9" ht="48" x14ac:dyDescent="0.25">
      <c r="A25" s="14" t="s">
        <v>34</v>
      </c>
      <c r="B25" s="9" t="s">
        <v>11</v>
      </c>
      <c r="C25" s="9" t="s">
        <v>6</v>
      </c>
      <c r="D25" s="4">
        <v>60000</v>
      </c>
      <c r="E25" s="6">
        <v>310900</v>
      </c>
      <c r="F25" s="6">
        <v>310819.34000000003</v>
      </c>
      <c r="G25" s="4">
        <f t="shared" si="1"/>
        <v>99.974055966548732</v>
      </c>
      <c r="H25" s="19">
        <f t="shared" si="0"/>
        <v>518.03223333333335</v>
      </c>
      <c r="I25" s="17" t="s">
        <v>74</v>
      </c>
    </row>
    <row r="26" spans="1:9" ht="60" x14ac:dyDescent="0.25">
      <c r="A26" s="15" t="s">
        <v>35</v>
      </c>
      <c r="B26" s="9" t="s">
        <v>11</v>
      </c>
      <c r="C26" s="9" t="s">
        <v>8</v>
      </c>
      <c r="D26" s="4">
        <v>10449000</v>
      </c>
      <c r="E26" s="6">
        <v>17559122.82</v>
      </c>
      <c r="F26" s="6">
        <v>13825020.619999999</v>
      </c>
      <c r="G26" s="4">
        <f t="shared" si="1"/>
        <v>78.734118792387363</v>
      </c>
      <c r="H26" s="19">
        <f t="shared" si="0"/>
        <v>132.30950923533351</v>
      </c>
      <c r="I26" s="17" t="s">
        <v>72</v>
      </c>
    </row>
    <row r="27" spans="1:9" ht="36" x14ac:dyDescent="0.25">
      <c r="A27" s="15" t="s">
        <v>36</v>
      </c>
      <c r="B27" s="9" t="s">
        <v>11</v>
      </c>
      <c r="C27" s="9" t="s">
        <v>9</v>
      </c>
      <c r="D27" s="4">
        <v>1270000</v>
      </c>
      <c r="E27" s="6">
        <v>785000</v>
      </c>
      <c r="F27" s="6">
        <v>748700</v>
      </c>
      <c r="G27" s="4">
        <f t="shared" si="1"/>
        <v>95.375796178343947</v>
      </c>
      <c r="H27" s="19">
        <f t="shared" si="0"/>
        <v>58.952755905511808</v>
      </c>
      <c r="I27" s="17" t="s">
        <v>75</v>
      </c>
    </row>
    <row r="28" spans="1:9" ht="25.5" x14ac:dyDescent="0.25">
      <c r="A28" s="14" t="s">
        <v>37</v>
      </c>
      <c r="B28" s="9" t="s">
        <v>11</v>
      </c>
      <c r="C28" s="9" t="s">
        <v>11</v>
      </c>
      <c r="D28" s="4">
        <v>2470</v>
      </c>
      <c r="E28" s="6">
        <v>2475.23</v>
      </c>
      <c r="F28" s="6">
        <v>2475.23</v>
      </c>
      <c r="G28" s="4">
        <f t="shared" si="1"/>
        <v>100</v>
      </c>
      <c r="H28" s="19">
        <f t="shared" si="0"/>
        <v>100.21174089068825</v>
      </c>
      <c r="I28" s="16"/>
    </row>
    <row r="29" spans="1:9" ht="22.5" customHeight="1" x14ac:dyDescent="0.25">
      <c r="A29" s="12" t="s">
        <v>38</v>
      </c>
      <c r="B29" s="8" t="s">
        <v>18</v>
      </c>
      <c r="C29" s="8" t="s">
        <v>7</v>
      </c>
      <c r="D29" s="5">
        <f>SUM(D30:D35)</f>
        <v>292115950</v>
      </c>
      <c r="E29" s="5">
        <f>SUM(E30:E35)</f>
        <v>363632199.37000006</v>
      </c>
      <c r="F29" s="5">
        <f>SUM(F30:F35)</f>
        <v>352916340.87000006</v>
      </c>
      <c r="G29" s="7">
        <f t="shared" si="1"/>
        <v>97.053105165448656</v>
      </c>
      <c r="H29" s="16">
        <f t="shared" si="0"/>
        <v>120.81378674118962</v>
      </c>
      <c r="I29" s="16"/>
    </row>
    <row r="30" spans="1:9" ht="60" x14ac:dyDescent="0.25">
      <c r="A30" s="15" t="s">
        <v>39</v>
      </c>
      <c r="B30" s="9" t="s">
        <v>18</v>
      </c>
      <c r="C30" s="9" t="s">
        <v>6</v>
      </c>
      <c r="D30" s="4">
        <v>75012130</v>
      </c>
      <c r="E30" s="6">
        <v>94191863.849999994</v>
      </c>
      <c r="F30" s="6">
        <v>88166123.310000002</v>
      </c>
      <c r="G30" s="4">
        <f t="shared" si="1"/>
        <v>93.602695292667789</v>
      </c>
      <c r="H30" s="19">
        <f t="shared" si="0"/>
        <v>117.53582161978335</v>
      </c>
      <c r="I30" s="17" t="s">
        <v>72</v>
      </c>
    </row>
    <row r="31" spans="1:9" ht="60" x14ac:dyDescent="0.25">
      <c r="A31" s="15" t="s">
        <v>40</v>
      </c>
      <c r="B31" s="9" t="s">
        <v>18</v>
      </c>
      <c r="C31" s="9" t="s">
        <v>8</v>
      </c>
      <c r="D31" s="4">
        <v>181134260</v>
      </c>
      <c r="E31" s="6">
        <v>227713488.12</v>
      </c>
      <c r="F31" s="6">
        <v>223025639.75</v>
      </c>
      <c r="G31" s="4">
        <f t="shared" si="1"/>
        <v>97.941339176390983</v>
      </c>
      <c r="H31" s="19">
        <f t="shared" si="0"/>
        <v>123.12725364599717</v>
      </c>
      <c r="I31" s="17" t="s">
        <v>72</v>
      </c>
    </row>
    <row r="32" spans="1:9" ht="48" x14ac:dyDescent="0.25">
      <c r="A32" s="15" t="s">
        <v>41</v>
      </c>
      <c r="B32" s="9" t="s">
        <v>18</v>
      </c>
      <c r="C32" s="9" t="s">
        <v>9</v>
      </c>
      <c r="D32" s="4">
        <f>12694860+7882400</f>
        <v>20577260</v>
      </c>
      <c r="E32" s="6">
        <v>24435267</v>
      </c>
      <c r="F32" s="6">
        <v>24434978.600000001</v>
      </c>
      <c r="G32" s="4">
        <f t="shared" si="1"/>
        <v>99.998819738699822</v>
      </c>
      <c r="H32" s="19">
        <f t="shared" si="0"/>
        <v>118.7474843589477</v>
      </c>
      <c r="I32" s="17" t="s">
        <v>74</v>
      </c>
    </row>
    <row r="33" spans="1:9" ht="48" x14ac:dyDescent="0.25">
      <c r="A33" s="14" t="s">
        <v>42</v>
      </c>
      <c r="B33" s="9" t="s">
        <v>18</v>
      </c>
      <c r="C33" s="9" t="s">
        <v>11</v>
      </c>
      <c r="D33" s="4">
        <v>0</v>
      </c>
      <c r="E33" s="6">
        <v>176244</v>
      </c>
      <c r="F33" s="6">
        <v>176244</v>
      </c>
      <c r="G33" s="4">
        <f t="shared" si="1"/>
        <v>100</v>
      </c>
      <c r="H33" s="19">
        <v>0</v>
      </c>
      <c r="I33" s="17" t="s">
        <v>74</v>
      </c>
    </row>
    <row r="34" spans="1:9" ht="60" x14ac:dyDescent="0.25">
      <c r="A34" s="14" t="s">
        <v>61</v>
      </c>
      <c r="B34" s="9" t="s">
        <v>18</v>
      </c>
      <c r="C34" s="9" t="s">
        <v>18</v>
      </c>
      <c r="D34" s="4">
        <f>2440000+50000</f>
        <v>2490000</v>
      </c>
      <c r="E34" s="4">
        <v>4193650.29</v>
      </c>
      <c r="F34" s="4">
        <v>4193621.97</v>
      </c>
      <c r="G34" s="4">
        <f t="shared" si="1"/>
        <v>99.99932469333298</v>
      </c>
      <c r="H34" s="19">
        <f t="shared" si="0"/>
        <v>168.41855301204819</v>
      </c>
      <c r="I34" s="17" t="s">
        <v>72</v>
      </c>
    </row>
    <row r="35" spans="1:9" x14ac:dyDescent="0.25">
      <c r="A35" s="15" t="s">
        <v>43</v>
      </c>
      <c r="B35" s="9" t="s">
        <v>18</v>
      </c>
      <c r="C35" s="9" t="s">
        <v>30</v>
      </c>
      <c r="D35" s="4">
        <f>2999500+9902800</f>
        <v>12902300</v>
      </c>
      <c r="E35" s="6">
        <v>12921686.109999999</v>
      </c>
      <c r="F35" s="6">
        <v>12919733.24</v>
      </c>
      <c r="G35" s="4">
        <f t="shared" si="1"/>
        <v>99.984886879441476</v>
      </c>
      <c r="H35" s="19">
        <f t="shared" si="0"/>
        <v>100.13511730466662</v>
      </c>
      <c r="I35" s="16"/>
    </row>
    <row r="36" spans="1:9" ht="22.5" customHeight="1" x14ac:dyDescent="0.25">
      <c r="A36" s="12" t="s">
        <v>44</v>
      </c>
      <c r="B36" s="8" t="s">
        <v>28</v>
      </c>
      <c r="C36" s="8" t="s">
        <v>7</v>
      </c>
      <c r="D36" s="5">
        <f>SUM(D37:D38)</f>
        <v>24179100</v>
      </c>
      <c r="E36" s="5">
        <f>SUM(E37:E38)</f>
        <v>27047901.540000003</v>
      </c>
      <c r="F36" s="5">
        <f>SUM(F37:F38)</f>
        <v>26846988.350000001</v>
      </c>
      <c r="G36" s="7">
        <f t="shared" si="1"/>
        <v>99.257194907697809</v>
      </c>
      <c r="H36" s="16">
        <f t="shared" si="0"/>
        <v>111.03386126861629</v>
      </c>
      <c r="I36" s="16"/>
    </row>
    <row r="37" spans="1:9" ht="60" x14ac:dyDescent="0.25">
      <c r="A37" s="15" t="s">
        <v>45</v>
      </c>
      <c r="B37" s="9" t="s">
        <v>28</v>
      </c>
      <c r="C37" s="9" t="s">
        <v>6</v>
      </c>
      <c r="D37" s="4">
        <v>16405600</v>
      </c>
      <c r="E37" s="6">
        <v>18983789.010000002</v>
      </c>
      <c r="F37" s="6">
        <v>18784098.030000001</v>
      </c>
      <c r="G37" s="4">
        <f t="shared" si="1"/>
        <v>98.948097348243763</v>
      </c>
      <c r="H37" s="19">
        <f t="shared" si="0"/>
        <v>114.4980862022724</v>
      </c>
      <c r="I37" s="17" t="s">
        <v>72</v>
      </c>
    </row>
    <row r="38" spans="1:9" ht="25.5" x14ac:dyDescent="0.25">
      <c r="A38" s="14" t="s">
        <v>46</v>
      </c>
      <c r="B38" s="9" t="s">
        <v>28</v>
      </c>
      <c r="C38" s="9" t="s">
        <v>10</v>
      </c>
      <c r="D38" s="4">
        <f>1740500+6033000</f>
        <v>7773500</v>
      </c>
      <c r="E38" s="6">
        <v>8064112.5300000003</v>
      </c>
      <c r="F38" s="6">
        <v>8062890.3200000003</v>
      </c>
      <c r="G38" s="4">
        <f t="shared" si="1"/>
        <v>99.984843837490445</v>
      </c>
      <c r="H38" s="19">
        <f t="shared" si="0"/>
        <v>103.72278021483245</v>
      </c>
      <c r="I38" s="16"/>
    </row>
    <row r="39" spans="1:9" ht="21.75" customHeight="1" x14ac:dyDescent="0.25">
      <c r="A39" s="11" t="s">
        <v>47</v>
      </c>
      <c r="B39" s="8" t="s">
        <v>48</v>
      </c>
      <c r="C39" s="8" t="s">
        <v>7</v>
      </c>
      <c r="D39" s="5">
        <f>SUM(D40:D43)</f>
        <v>7038000</v>
      </c>
      <c r="E39" s="5">
        <f>SUM(E40:E43)</f>
        <v>36893043.799999997</v>
      </c>
      <c r="F39" s="5">
        <f>SUM(F40:F43)</f>
        <v>27727786.809999999</v>
      </c>
      <c r="G39" s="7">
        <f t="shared" si="1"/>
        <v>75.157221942202554</v>
      </c>
      <c r="H39" s="16">
        <f t="shared" si="0"/>
        <v>393.97253211139525</v>
      </c>
      <c r="I39" s="16"/>
    </row>
    <row r="40" spans="1:9" x14ac:dyDescent="0.25">
      <c r="A40" s="15" t="s">
        <v>49</v>
      </c>
      <c r="B40" s="9" t="s">
        <v>48</v>
      </c>
      <c r="C40" s="9" t="s">
        <v>6</v>
      </c>
      <c r="D40" s="4">
        <v>1814000</v>
      </c>
      <c r="E40" s="6">
        <v>1726200</v>
      </c>
      <c r="F40" s="6">
        <v>1726174.08</v>
      </c>
      <c r="G40" s="4">
        <f t="shared" si="1"/>
        <v>99.998498435870701</v>
      </c>
      <c r="H40" s="19">
        <f t="shared" si="0"/>
        <v>95.158438809261298</v>
      </c>
      <c r="I40" s="16"/>
    </row>
    <row r="41" spans="1:9" ht="60" x14ac:dyDescent="0.25">
      <c r="A41" s="15" t="s">
        <v>62</v>
      </c>
      <c r="B41" s="9" t="s">
        <v>48</v>
      </c>
      <c r="C41" s="9" t="s">
        <v>9</v>
      </c>
      <c r="D41" s="4"/>
      <c r="E41" s="6">
        <v>4303705</v>
      </c>
      <c r="F41" s="6">
        <v>2987675.46</v>
      </c>
      <c r="G41" s="4">
        <f t="shared" si="1"/>
        <v>69.421009571985067</v>
      </c>
      <c r="H41" s="19">
        <v>0</v>
      </c>
      <c r="I41" s="17" t="s">
        <v>72</v>
      </c>
    </row>
    <row r="42" spans="1:9" ht="48" x14ac:dyDescent="0.25">
      <c r="A42" s="15" t="s">
        <v>50</v>
      </c>
      <c r="B42" s="9" t="s">
        <v>48</v>
      </c>
      <c r="C42" s="9" t="s">
        <v>10</v>
      </c>
      <c r="D42" s="4">
        <v>5224000</v>
      </c>
      <c r="E42" s="6">
        <v>30789373.800000001</v>
      </c>
      <c r="F42" s="6">
        <v>22940172.27</v>
      </c>
      <c r="G42" s="4">
        <f t="shared" si="1"/>
        <v>74.506784123034038</v>
      </c>
      <c r="H42" s="19">
        <f t="shared" si="0"/>
        <v>439.13040333078095</v>
      </c>
      <c r="I42" s="17" t="s">
        <v>69</v>
      </c>
    </row>
    <row r="43" spans="1:9" ht="48" x14ac:dyDescent="0.25">
      <c r="A43" s="15" t="s">
        <v>51</v>
      </c>
      <c r="B43" s="9" t="s">
        <v>48</v>
      </c>
      <c r="C43" s="9" t="s">
        <v>12</v>
      </c>
      <c r="D43" s="4"/>
      <c r="E43" s="6">
        <v>73765</v>
      </c>
      <c r="F43" s="6">
        <v>73765</v>
      </c>
      <c r="G43" s="4">
        <f t="shared" si="1"/>
        <v>100</v>
      </c>
      <c r="H43" s="19">
        <v>0</v>
      </c>
      <c r="I43" s="17" t="s">
        <v>74</v>
      </c>
    </row>
    <row r="44" spans="1:9" x14ac:dyDescent="0.25">
      <c r="A44" s="12" t="s">
        <v>52</v>
      </c>
      <c r="B44" s="8" t="s">
        <v>19</v>
      </c>
      <c r="C44" s="8" t="s">
        <v>7</v>
      </c>
      <c r="D44" s="5">
        <f>D45</f>
        <v>200000</v>
      </c>
      <c r="E44" s="5">
        <f>E45</f>
        <v>19778395.239999998</v>
      </c>
      <c r="F44" s="5">
        <f>F45</f>
        <v>7671813.3499999996</v>
      </c>
      <c r="G44" s="7">
        <f t="shared" si="1"/>
        <v>38.788856511899702</v>
      </c>
      <c r="H44" s="16">
        <f t="shared" si="0"/>
        <v>3835.9066749999997</v>
      </c>
      <c r="I44" s="16"/>
    </row>
    <row r="45" spans="1:9" ht="60" x14ac:dyDescent="0.25">
      <c r="A45" s="15" t="s">
        <v>63</v>
      </c>
      <c r="B45" s="9" t="s">
        <v>19</v>
      </c>
      <c r="C45" s="9" t="s">
        <v>8</v>
      </c>
      <c r="D45" s="4">
        <f>100000+100000</f>
        <v>200000</v>
      </c>
      <c r="E45" s="6">
        <v>19778395.239999998</v>
      </c>
      <c r="F45" s="6">
        <v>7671813.3499999996</v>
      </c>
      <c r="G45" s="4">
        <f t="shared" si="1"/>
        <v>38.788856511899702</v>
      </c>
      <c r="H45" s="19">
        <f t="shared" si="0"/>
        <v>3835.9066749999997</v>
      </c>
      <c r="I45" s="17" t="s">
        <v>72</v>
      </c>
    </row>
    <row r="46" spans="1:9" x14ac:dyDescent="0.25">
      <c r="A46" s="12" t="s">
        <v>53</v>
      </c>
      <c r="B46" s="8" t="s">
        <v>32</v>
      </c>
      <c r="C46" s="8" t="s">
        <v>7</v>
      </c>
      <c r="D46" s="5">
        <f>D47</f>
        <v>2873000</v>
      </c>
      <c r="E46" s="5">
        <f>E47</f>
        <v>3488000</v>
      </c>
      <c r="F46" s="5">
        <f>F47</f>
        <v>3488000</v>
      </c>
      <c r="G46" s="7">
        <f t="shared" si="1"/>
        <v>100</v>
      </c>
      <c r="H46" s="16">
        <f t="shared" si="0"/>
        <v>121.4061956143404</v>
      </c>
      <c r="I46" s="16"/>
    </row>
    <row r="47" spans="1:9" ht="48" x14ac:dyDescent="0.25">
      <c r="A47" s="15" t="s">
        <v>54</v>
      </c>
      <c r="B47" s="9" t="s">
        <v>32</v>
      </c>
      <c r="C47" s="9" t="s">
        <v>8</v>
      </c>
      <c r="D47" s="4">
        <v>2873000</v>
      </c>
      <c r="E47" s="6">
        <v>3488000</v>
      </c>
      <c r="F47" s="6">
        <v>3488000</v>
      </c>
      <c r="G47" s="4">
        <f t="shared" si="1"/>
        <v>100</v>
      </c>
      <c r="H47" s="19">
        <f t="shared" si="0"/>
        <v>121.4061956143404</v>
      </c>
      <c r="I47" s="17" t="s">
        <v>74</v>
      </c>
    </row>
    <row r="48" spans="1:9" ht="51" x14ac:dyDescent="0.25">
      <c r="A48" s="11" t="s">
        <v>55</v>
      </c>
      <c r="B48" s="8" t="s">
        <v>56</v>
      </c>
      <c r="C48" s="8" t="s">
        <v>7</v>
      </c>
      <c r="D48" s="5">
        <f>D49+D50</f>
        <v>13719000</v>
      </c>
      <c r="E48" s="5">
        <f>E49+E50</f>
        <v>14126940</v>
      </c>
      <c r="F48" s="5">
        <f>F49+F50</f>
        <v>14126940</v>
      </c>
      <c r="G48" s="7">
        <f t="shared" si="1"/>
        <v>100</v>
      </c>
      <c r="H48" s="16">
        <f t="shared" si="0"/>
        <v>102.97354034550624</v>
      </c>
      <c r="I48" s="16"/>
    </row>
    <row r="49" spans="1:9" ht="38.25" x14ac:dyDescent="0.25">
      <c r="A49" s="14" t="s">
        <v>57</v>
      </c>
      <c r="B49" s="9" t="s">
        <v>56</v>
      </c>
      <c r="C49" s="9" t="s">
        <v>6</v>
      </c>
      <c r="D49" s="4">
        <v>13719000</v>
      </c>
      <c r="E49" s="6">
        <v>13719000</v>
      </c>
      <c r="F49" s="6">
        <v>13719000</v>
      </c>
      <c r="G49" s="4">
        <f t="shared" si="1"/>
        <v>100</v>
      </c>
      <c r="H49" s="19">
        <f t="shared" si="0"/>
        <v>100</v>
      </c>
      <c r="I49" s="16"/>
    </row>
    <row r="50" spans="1:9" x14ac:dyDescent="0.25">
      <c r="A50" s="15" t="s">
        <v>58</v>
      </c>
      <c r="B50" s="9" t="s">
        <v>56</v>
      </c>
      <c r="C50" s="9" t="s">
        <v>8</v>
      </c>
      <c r="D50" s="4">
        <v>0</v>
      </c>
      <c r="E50" s="6">
        <v>407940</v>
      </c>
      <c r="F50" s="6">
        <v>407940</v>
      </c>
      <c r="G50" s="4">
        <f t="shared" si="1"/>
        <v>100</v>
      </c>
      <c r="H50" s="19">
        <v>0</v>
      </c>
      <c r="I50" s="16"/>
    </row>
    <row r="51" spans="1:9" x14ac:dyDescent="0.25">
      <c r="A51" s="12" t="s">
        <v>59</v>
      </c>
      <c r="B51" s="8"/>
      <c r="C51" s="8"/>
      <c r="D51" s="5">
        <f>D8+D16+D18+D24+D29+D36+D39+D44+D46+D48</f>
        <v>413863710</v>
      </c>
      <c r="E51" s="5">
        <f>E8+E16+E18+E24+E29+E36+E39+E44+E46+E48</f>
        <v>574067115.4000001</v>
      </c>
      <c r="F51" s="5">
        <f>F8+F16+F18+F24+F29+F36+F39+F44+F46+F48</f>
        <v>532710311.25000012</v>
      </c>
      <c r="G51" s="7">
        <f t="shared" si="1"/>
        <v>92.795824209302907</v>
      </c>
      <c r="H51" s="16">
        <f t="shared" si="0"/>
        <v>128.71636202410696</v>
      </c>
      <c r="I51" s="16"/>
    </row>
    <row r="53" spans="1:9" x14ac:dyDescent="0.25">
      <c r="E53" s="3"/>
      <c r="F53" s="3"/>
    </row>
  </sheetData>
  <mergeCells count="3">
    <mergeCell ref="A5:I5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2020-05-29T02:18:10Z</dcterms:modified>
</cp:coreProperties>
</file>